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5\SINTEL\1. PROCEDURE SOPRA 140_150\ASICT_Risorsa DSA\Allegati\"/>
    </mc:Choice>
  </mc:AlternateContent>
  <xr:revisionPtr revIDLastSave="0" documentId="13_ncr:1_{0E61D3E2-4642-4CBA-B096-8BF9E9A9473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struzioni" sheetId="4" r:id="rId1"/>
    <sheet name="Detteglio offerta" sheetId="3" r:id="rId2"/>
  </sheets>
  <definedNames>
    <definedName name="_Hlk203151206" localSheetId="1">'Detteglio offerta'!$A$5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2" i="3" l="1"/>
  <c r="J11" i="3"/>
  <c r="J10" i="3"/>
  <c r="J9" i="3"/>
  <c r="J13" i="3" l="1"/>
  <c r="J15" i="3" s="1"/>
  <c r="L7" i="3" l="1"/>
  <c r="L8" i="3" s="1"/>
  <c r="H7" i="3"/>
  <c r="I7" i="3" s="1"/>
  <c r="N7" i="3" l="1"/>
  <c r="N8" i="3" s="1"/>
  <c r="M7" i="3"/>
  <c r="M8" i="3" s="1"/>
  <c r="J7" i="3"/>
  <c r="N10" i="3" l="1"/>
  <c r="N9" i="3"/>
  <c r="N13" i="3" l="1"/>
  <c r="N15" i="3"/>
</calcChain>
</file>

<file path=xl/sharedStrings.xml><?xml version="1.0" encoding="utf-8"?>
<sst xmlns="http://schemas.openxmlformats.org/spreadsheetml/2006/main" count="42" uniqueCount="34">
  <si>
    <t>Figura professionale</t>
  </si>
  <si>
    <t>#</t>
  </si>
  <si>
    <t>Profilo</t>
  </si>
  <si>
    <t>valore opzione 10%</t>
  </si>
  <si>
    <t>base d'asta</t>
  </si>
  <si>
    <t>valore totale offerta</t>
  </si>
  <si>
    <t>&lt;- valore offerta da inserire in piattaforma MEPA</t>
  </si>
  <si>
    <t>OPERATORE ECONOMICO</t>
  </si>
  <si>
    <t>LEGALE RAPPRESENTANTE FIRMATARIO</t>
  </si>
  <si>
    <t>SIS-A</t>
  </si>
  <si>
    <t>Costo gg  profilo</t>
  </si>
  <si>
    <t>Range FTE</t>
  </si>
  <si>
    <t xml:space="preserve">Costo annuo profilo con FTE std </t>
  </si>
  <si>
    <t>Costo FTE std</t>
  </si>
  <si>
    <t>min</t>
  </si>
  <si>
    <t>std</t>
  </si>
  <si>
    <t>max</t>
  </si>
  <si>
    <t>anni 1..3</t>
  </si>
  <si>
    <t>anni 1..6</t>
  </si>
  <si>
    <t>Sistemista junior</t>
  </si>
  <si>
    <t>unitario profilo</t>
  </si>
  <si>
    <t>annuo profilo FTE std</t>
  </si>
  <si>
    <t>Costo FTE std offerto</t>
  </si>
  <si>
    <t>proroga tecnica art. 120 co. 11</t>
  </si>
  <si>
    <t>modifiche art. 120 co. 9</t>
  </si>
  <si>
    <t>revisione prezzi</t>
  </si>
  <si>
    <t>importo negoziabile su cui presentare offerta</t>
  </si>
  <si>
    <t xml:space="preserve">oneri per la sicurezza da interferenze </t>
  </si>
  <si>
    <t>valore totale offerto</t>
  </si>
  <si>
    <t>valore opzione 10% art. 120 co. 3</t>
  </si>
  <si>
    <t>revisione prezzi (non ribassabile)</t>
  </si>
  <si>
    <t>proroga tecnica art. 120 co. 11 (non ribassabile)</t>
  </si>
  <si>
    <r>
      <t xml:space="preserve">
</t>
    </r>
    <r>
      <rPr>
        <b/>
        <u/>
        <sz val="10"/>
        <color rgb="FFFF0000"/>
        <rFont val="Manrope"/>
      </rPr>
      <t xml:space="preserve">ISTRUZIONI PER LA COMPILAZIONE
</t>
    </r>
    <r>
      <rPr>
        <sz val="10"/>
        <color theme="1"/>
        <rFont val="Manrope"/>
      </rPr>
      <t xml:space="preserve">
1. È necessario compilare solo le celle colorate in giallo
2. Nella cella unita da F3 a N3 indicare la denominazione dell’operatore economico partecipante
3. Nella cella unita da F3 a N3 indicare il nome e cognome del firmatario dell’offerta
4. Nella cella gialla K7 indicare il costo unitario offerto per il costo unitario del profilo
5. Il file si compilerà in automatico e il risultato della cella verde N15 sarà il valore totale dell’offerta che dovrà essere indicato a sistema nel campo "Valore offerto" (il valore corrisponde all’importo totale del contratto di 72 mesi così composto: valore per 36 mesi di contratto, valore dell’opzione di proroga di ulteriori 36 mesi, valore dell'opzione di incremento del 10% di ulteriori servizi analoghi (art. 120 co. 3 d.lgs 36/2023), valore della variazione fino a concorrenza del quinto dell’importo del contratto (art. 120 co. 9 d.lgs 36/2023), valore delle ulteriori voci non ribassabili (proroga tecnica art. 120 co. 11 d.lgs. 36/2023, revisione prezzi art. 60 d.lgs. 36/2023).</t>
    </r>
    <r>
      <rPr>
        <b/>
        <u/>
        <sz val="10"/>
        <color theme="1"/>
        <rFont val="Manrope"/>
      </rPr>
      <t xml:space="preserve"> </t>
    </r>
    <r>
      <rPr>
        <b/>
        <u/>
        <sz val="10"/>
        <color rgb="FFFF0000"/>
        <rFont val="Manrope"/>
      </rPr>
      <t>In caso di importi non congruenti tra quello inserito e sistema e quello risultante dal "Dettaglio offerta economica" ottenuto compilando il presente foglio di calcolo prevarrà quest'ultimo.</t>
    </r>
    <r>
      <rPr>
        <sz val="10"/>
        <color theme="1"/>
        <rFont val="Manrope"/>
      </rPr>
      <t xml:space="preserve">
6. Gli importi inseriti possono essere indicati fino alla quinta cifra decimale. 
9. Il documento dovrà essere convertito in .pdf, sottoscritto digitalmente e allegato all’offerta economica.
10. Tutti gli importi si intendono espressi in €uro e senza I.V.A.
</t>
    </r>
  </si>
  <si>
    <t>GARA EUROPEA A PROCEDURA TELEMATICA APERTA PER L’AFFIDAMENTO DELLA FORNITURA DI SERVIZI DI SUPPORTO TECNOLOGICO AGLI STUDENTI IN SITUAZIONE DI DISABILITÀ E DSA- CIG B91FCB0C7C - ALLEGATO D DETTAGLIO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</si>
</sst>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8" x14ac:knownFonts="1">
    <font>
      <sz val="12"/>
      <color theme="1"/>
      <name val="Calibri"/>
      <family val="2"/>
      <scheme val="minor"/>
    </font>
    <font>
      <sz val="8"/>
      <color rgb="FF000000"/>
      <name val="Manrope"/>
    </font>
    <font>
      <b/>
      <sz val="8"/>
      <color rgb="FF000000"/>
      <name val="Manrope"/>
    </font>
    <font>
      <sz val="8"/>
      <color theme="1"/>
      <name val="Manrope"/>
    </font>
    <font>
      <sz val="10"/>
      <color theme="1"/>
      <name val="Manrope"/>
    </font>
    <font>
      <b/>
      <sz val="8"/>
      <color theme="1"/>
      <name val="Manrope"/>
    </font>
    <font>
      <b/>
      <u/>
      <sz val="10"/>
      <color rgb="FFFF0000"/>
      <name val="Manrope"/>
    </font>
    <font>
      <b/>
      <u/>
      <sz val="10"/>
      <color theme="1"/>
      <name val="Manrope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8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>
      <alignment wrapText="1"/>
    </xf>
    <xf numFmtId="0" fontId="4" fillId="0" borderId="6" xfId="0" applyFont="1" applyBorder="1" applyAlignment="1" applyProtection="1">
      <alignment horizontal="center" wrapText="1"/>
    </xf>
    <xf numFmtId="0" fontId="4" fillId="0" borderId="7" xfId="0" applyFont="1" applyBorder="1" applyAlignment="1" applyProtection="1">
      <alignment horizontal="center" wrapText="1"/>
    </xf>
    <xf numFmtId="0" fontId="4" fillId="0" borderId="3" xfId="0" applyFont="1" applyBorder="1" applyAlignment="1" applyProtection="1">
      <alignment horizontal="center" wrapText="1"/>
    </xf>
    <xf numFmtId="0" fontId="4" fillId="0" borderId="5" xfId="0" applyFont="1" applyBorder="1" applyAlignment="1" applyProtection="1">
      <alignment horizontal="center" wrapText="1"/>
    </xf>
    <xf numFmtId="0" fontId="3" fillId="0" borderId="0" xfId="0" applyFont="1" applyProtection="1"/>
    <xf numFmtId="0" fontId="4" fillId="4" borderId="4" xfId="0" applyFont="1" applyFill="1" applyBorder="1" applyAlignment="1" applyProtection="1">
      <alignment horizontal="left"/>
    </xf>
    <xf numFmtId="0" fontId="4" fillId="4" borderId="3" xfId="0" applyFont="1" applyFill="1" applyBorder="1" applyAlignment="1" applyProtection="1"/>
    <xf numFmtId="0" fontId="4" fillId="4" borderId="5" xfId="0" applyFont="1" applyFill="1" applyBorder="1" applyAlignment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4" borderId="4" xfId="0" applyFont="1" applyFill="1" applyBorder="1" applyAlignment="1" applyProtection="1">
      <alignment horizontal="left"/>
    </xf>
    <xf numFmtId="0" fontId="4" fillId="4" borderId="3" xfId="0" applyFont="1" applyFill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left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8" fontId="1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8" fontId="1" fillId="0" borderId="1" xfId="0" applyNumberFormat="1" applyFont="1" applyBorder="1" applyAlignment="1" applyProtection="1">
      <alignment horizontal="right" vertical="center"/>
    </xf>
    <xf numFmtId="8" fontId="1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 wrapText="1"/>
    </xf>
    <xf numFmtId="8" fontId="2" fillId="0" borderId="1" xfId="0" applyNumberFormat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right" vertical="center" wrapText="1"/>
    </xf>
    <xf numFmtId="8" fontId="2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Protection="1"/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8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8" fontId="2" fillId="0" borderId="2" xfId="0" applyNumberFormat="1" applyFont="1" applyBorder="1" applyAlignment="1" applyProtection="1">
      <alignment horizontal="center" vertical="center" wrapText="1"/>
    </xf>
    <xf numFmtId="8" fontId="1" fillId="0" borderId="1" xfId="0" applyNumberFormat="1" applyFont="1" applyFill="1" applyBorder="1" applyAlignment="1" applyProtection="1">
      <alignment horizontal="center" vertical="center" wrapText="1"/>
    </xf>
    <xf numFmtId="8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8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justify" vertical="center"/>
    </xf>
    <xf numFmtId="8" fontId="2" fillId="2" borderId="1" xfId="0" applyNumberFormat="1" applyFont="1" applyFill="1" applyBorder="1" applyAlignment="1" applyProtection="1">
      <alignment horizontal="center" vertical="center" wrapText="1"/>
    </xf>
    <xf numFmtId="8" fontId="2" fillId="2" borderId="5" xfId="0" applyNumberFormat="1" applyFont="1" applyFill="1" applyBorder="1" applyAlignment="1" applyProtection="1">
      <alignment horizontal="center" vertical="center" wrapText="1"/>
    </xf>
    <xf numFmtId="8" fontId="5" fillId="0" borderId="1" xfId="0" applyNumberFormat="1" applyFont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D34D0-6EB7-4069-8024-69693074DAB1}">
  <dimension ref="B1:B2"/>
  <sheetViews>
    <sheetView workbookViewId="0">
      <selection activeCell="B2" sqref="B2"/>
    </sheetView>
  </sheetViews>
  <sheetFormatPr defaultRowHeight="15.75" x14ac:dyDescent="0.25"/>
  <cols>
    <col min="1" max="1" width="3.375" customWidth="1"/>
    <col min="2" max="2" width="91.875" customWidth="1"/>
  </cols>
  <sheetData>
    <row r="1" spans="2:2" ht="16.5" thickBot="1" x14ac:dyDescent="0.3"/>
    <row r="2" spans="2:2" ht="315.75" thickBot="1" x14ac:dyDescent="0.35">
      <c r="B2" s="2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720F1-998E-4E0A-9CE0-3D7E4F3DDD97}">
  <dimension ref="A1:O15"/>
  <sheetViews>
    <sheetView tabSelected="1" workbookViewId="0">
      <selection activeCell="J13" sqref="J13"/>
    </sheetView>
  </sheetViews>
  <sheetFormatPr defaultColWidth="8.625" defaultRowHeight="12.75" x14ac:dyDescent="0.25"/>
  <cols>
    <col min="1" max="2" width="5.625" style="7" customWidth="1"/>
    <col min="3" max="4" width="10.625" style="7" customWidth="1"/>
    <col min="5" max="7" width="3.625" style="7" customWidth="1"/>
    <col min="8" max="8" width="10.625" style="7" customWidth="1"/>
    <col min="9" max="10" width="12.625" style="7" customWidth="1"/>
    <col min="11" max="12" width="10.625" style="7" customWidth="1"/>
    <col min="13" max="14" width="12.625" style="7" customWidth="1"/>
    <col min="15" max="15" width="15.625" style="7" customWidth="1"/>
    <col min="16" max="16384" width="8.625" style="7"/>
  </cols>
  <sheetData>
    <row r="1" spans="1:15" ht="32.450000000000003" customHeight="1" thickBot="1" x14ac:dyDescent="0.35">
      <c r="A1" s="3" t="s">
        <v>33</v>
      </c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6"/>
    </row>
    <row r="2" spans="1:15" ht="16.5" customHeight="1" thickBot="1" x14ac:dyDescent="0.35">
      <c r="A2" s="8" t="s">
        <v>7</v>
      </c>
      <c r="B2" s="9"/>
      <c r="C2" s="9"/>
      <c r="D2" s="9"/>
      <c r="E2" s="10"/>
      <c r="F2" s="11"/>
      <c r="G2" s="11"/>
      <c r="H2" s="11"/>
      <c r="I2" s="11"/>
      <c r="J2" s="11"/>
      <c r="K2" s="11"/>
      <c r="L2" s="11"/>
      <c r="M2" s="11"/>
      <c r="N2" s="12"/>
    </row>
    <row r="3" spans="1:15" ht="16.5" customHeight="1" thickBot="1" x14ac:dyDescent="0.35">
      <c r="A3" s="13" t="s">
        <v>8</v>
      </c>
      <c r="B3" s="14"/>
      <c r="C3" s="14"/>
      <c r="D3" s="14"/>
      <c r="E3" s="15"/>
      <c r="F3" s="11"/>
      <c r="G3" s="11"/>
      <c r="H3" s="11"/>
      <c r="I3" s="11"/>
      <c r="J3" s="11"/>
      <c r="K3" s="11"/>
      <c r="L3" s="11"/>
      <c r="M3" s="11"/>
      <c r="N3" s="12"/>
    </row>
    <row r="5" spans="1:15" ht="36" customHeight="1" x14ac:dyDescent="0.25">
      <c r="A5" s="16" t="s">
        <v>1</v>
      </c>
      <c r="B5" s="16" t="s">
        <v>2</v>
      </c>
      <c r="C5" s="16" t="s">
        <v>0</v>
      </c>
      <c r="D5" s="16" t="s">
        <v>10</v>
      </c>
      <c r="E5" s="16" t="s">
        <v>11</v>
      </c>
      <c r="F5" s="16"/>
      <c r="G5" s="16"/>
      <c r="H5" s="16" t="s">
        <v>12</v>
      </c>
      <c r="I5" s="17" t="s">
        <v>13</v>
      </c>
      <c r="J5" s="17" t="s">
        <v>13</v>
      </c>
      <c r="K5" s="17" t="s">
        <v>13</v>
      </c>
      <c r="L5" s="17" t="s">
        <v>22</v>
      </c>
      <c r="M5" s="17" t="s">
        <v>22</v>
      </c>
      <c r="N5" s="17" t="s">
        <v>22</v>
      </c>
    </row>
    <row r="6" spans="1:15" ht="25.5" x14ac:dyDescent="0.25">
      <c r="A6" s="16"/>
      <c r="B6" s="16"/>
      <c r="C6" s="16"/>
      <c r="D6" s="16"/>
      <c r="E6" s="17" t="s">
        <v>14</v>
      </c>
      <c r="F6" s="17" t="s">
        <v>15</v>
      </c>
      <c r="G6" s="17" t="s">
        <v>16</v>
      </c>
      <c r="H6" s="16"/>
      <c r="I6" s="17" t="s">
        <v>17</v>
      </c>
      <c r="J6" s="17" t="s">
        <v>18</v>
      </c>
      <c r="K6" s="17" t="s">
        <v>20</v>
      </c>
      <c r="L6" s="17" t="s">
        <v>21</v>
      </c>
      <c r="M6" s="17" t="s">
        <v>17</v>
      </c>
      <c r="N6" s="17" t="s">
        <v>18</v>
      </c>
    </row>
    <row r="7" spans="1:15" ht="25.5" x14ac:dyDescent="0.25">
      <c r="A7" s="17">
        <v>1</v>
      </c>
      <c r="B7" s="17" t="s">
        <v>9</v>
      </c>
      <c r="C7" s="18" t="s">
        <v>19</v>
      </c>
      <c r="D7" s="19">
        <v>210</v>
      </c>
      <c r="E7" s="20">
        <v>1</v>
      </c>
      <c r="F7" s="21">
        <v>1</v>
      </c>
      <c r="G7" s="21">
        <v>2</v>
      </c>
      <c r="H7" s="22">
        <f>F7*D7*220</f>
        <v>46200</v>
      </c>
      <c r="I7" s="22">
        <f>H7*3</f>
        <v>138600</v>
      </c>
      <c r="J7" s="22">
        <f>H7*6</f>
        <v>277200</v>
      </c>
      <c r="K7" s="1"/>
      <c r="L7" s="23">
        <f>K7*F7*220</f>
        <v>0</v>
      </c>
      <c r="M7" s="23">
        <f>L7*3</f>
        <v>0</v>
      </c>
      <c r="N7" s="23">
        <f>L7*6</f>
        <v>0</v>
      </c>
    </row>
    <row r="8" spans="1:15" x14ac:dyDescent="0.25">
      <c r="A8" s="24"/>
      <c r="B8" s="25"/>
      <c r="C8" s="25"/>
      <c r="D8" s="25"/>
      <c r="E8" s="26"/>
      <c r="F8" s="26"/>
      <c r="G8" s="25"/>
      <c r="H8" s="27">
        <v>46200</v>
      </c>
      <c r="I8" s="27">
        <v>138600</v>
      </c>
      <c r="J8" s="27">
        <v>277200</v>
      </c>
      <c r="K8" s="28"/>
      <c r="L8" s="29">
        <f>SUM(L7:L7)</f>
        <v>0</v>
      </c>
      <c r="M8" s="29">
        <f>SUM(M7:M7)</f>
        <v>0</v>
      </c>
      <c r="N8" s="29">
        <f>SUM(N7:N7)</f>
        <v>0</v>
      </c>
      <c r="O8" s="30"/>
    </row>
    <row r="9" spans="1:15" ht="25.5" x14ac:dyDescent="0.25">
      <c r="A9" s="31"/>
      <c r="B9" s="31"/>
      <c r="C9" s="31"/>
      <c r="D9" s="31"/>
      <c r="E9" s="31"/>
      <c r="F9" s="31"/>
      <c r="G9" s="31"/>
      <c r="H9" s="32"/>
      <c r="I9" s="33" t="s">
        <v>29</v>
      </c>
      <c r="J9" s="33">
        <f>J8*0.1</f>
        <v>27720</v>
      </c>
      <c r="K9" s="34"/>
      <c r="L9" s="34"/>
      <c r="M9" s="33" t="s">
        <v>3</v>
      </c>
      <c r="N9" s="35">
        <f>N8*0.1</f>
        <v>0</v>
      </c>
    </row>
    <row r="10" spans="1:15" ht="25.5" x14ac:dyDescent="0.25">
      <c r="A10" s="31"/>
      <c r="B10" s="31"/>
      <c r="C10" s="31"/>
      <c r="D10" s="31"/>
      <c r="E10" s="31"/>
      <c r="F10" s="31"/>
      <c r="G10" s="31"/>
      <c r="H10" s="32"/>
      <c r="I10" s="23" t="s">
        <v>24</v>
      </c>
      <c r="J10" s="23">
        <f>I8*0.2</f>
        <v>27720</v>
      </c>
      <c r="K10" s="34"/>
      <c r="L10" s="34"/>
      <c r="M10" s="23" t="s">
        <v>24</v>
      </c>
      <c r="N10" s="29">
        <f>M8*0.2</f>
        <v>0</v>
      </c>
    </row>
    <row r="11" spans="1:15" ht="38.25" x14ac:dyDescent="0.25">
      <c r="A11" s="31"/>
      <c r="B11" s="31"/>
      <c r="C11" s="31"/>
      <c r="D11" s="31"/>
      <c r="E11" s="31"/>
      <c r="F11" s="31"/>
      <c r="G11" s="31"/>
      <c r="H11" s="32"/>
      <c r="I11" s="23" t="s">
        <v>23</v>
      </c>
      <c r="J11" s="23">
        <f>I8/6</f>
        <v>23100</v>
      </c>
      <c r="K11" s="34"/>
      <c r="L11" s="34"/>
      <c r="M11" s="23" t="s">
        <v>31</v>
      </c>
      <c r="N11" s="29">
        <v>23100</v>
      </c>
    </row>
    <row r="12" spans="1:15" ht="25.5" x14ac:dyDescent="0.25">
      <c r="A12" s="31"/>
      <c r="B12" s="31"/>
      <c r="C12" s="31"/>
      <c r="D12" s="31"/>
      <c r="E12" s="31"/>
      <c r="F12" s="31"/>
      <c r="G12" s="31"/>
      <c r="H12" s="32"/>
      <c r="I12" s="36" t="s">
        <v>25</v>
      </c>
      <c r="J12" s="36">
        <f>J8*0.05</f>
        <v>13860</v>
      </c>
      <c r="K12" s="37"/>
      <c r="L12" s="38"/>
      <c r="M12" s="36" t="s">
        <v>30</v>
      </c>
      <c r="N12" s="39">
        <v>13860</v>
      </c>
    </row>
    <row r="13" spans="1:15" ht="25.5" x14ac:dyDescent="0.25">
      <c r="A13" s="40"/>
      <c r="I13" s="29" t="s">
        <v>4</v>
      </c>
      <c r="J13" s="29">
        <f>J8+J9+J10+J11+J12</f>
        <v>369600</v>
      </c>
      <c r="K13" s="34"/>
      <c r="L13" s="34"/>
      <c r="M13" s="29" t="s">
        <v>28</v>
      </c>
      <c r="N13" s="43">
        <f>N8+N9+N10+N11+N12</f>
        <v>36960</v>
      </c>
    </row>
    <row r="14" spans="1:15" ht="39" thickBot="1" x14ac:dyDescent="0.3">
      <c r="I14" s="23" t="s">
        <v>27</v>
      </c>
      <c r="J14" s="23">
        <v>0</v>
      </c>
      <c r="M14" s="23" t="s">
        <v>27</v>
      </c>
      <c r="N14" s="23">
        <v>0</v>
      </c>
    </row>
    <row r="15" spans="1:15" ht="51.75" thickBot="1" x14ac:dyDescent="0.3">
      <c r="I15" s="35" t="s">
        <v>26</v>
      </c>
      <c r="J15" s="29">
        <f>J13+J14</f>
        <v>369600</v>
      </c>
      <c r="M15" s="29" t="s">
        <v>5</v>
      </c>
      <c r="N15" s="41">
        <f>N8+N9+N10+N11+N12+N14</f>
        <v>36960</v>
      </c>
      <c r="O15" s="42" t="s">
        <v>6</v>
      </c>
    </row>
  </sheetData>
  <sheetProtection algorithmName="SHA-512" hashValue="28nfnFXz4hLg6svyaqFv1MVu3TIuiu9VroO2ucSzWb/crg6+VDdYJn3Z9qUeQopP+SELvdY+juZR8sNq6BpLRA==" saltValue="GwV3MaMP/pzSz8JQ2cm5+w==" spinCount="100000" sheet="1" objects="1" scenarios="1"/>
  <mergeCells count="10">
    <mergeCell ref="H5:H6"/>
    <mergeCell ref="A1:N1"/>
    <mergeCell ref="F2:N2"/>
    <mergeCell ref="A3:E3"/>
    <mergeCell ref="F3:N3"/>
    <mergeCell ref="A5:A6"/>
    <mergeCell ref="B5:B6"/>
    <mergeCell ref="C5:C6"/>
    <mergeCell ref="D5:D6"/>
    <mergeCell ref="E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</vt:lpstr>
      <vt:lpstr>Detteglio offerta</vt:lpstr>
      <vt:lpstr>'Detteglio offerta'!_Hlk203151206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Laura Elisabetta Rolla</cp:lastModifiedBy>
  <dcterms:created xsi:type="dcterms:W3CDTF">2020-12-16T18:53:36Z</dcterms:created>
  <dcterms:modified xsi:type="dcterms:W3CDTF">2025-11-18T08:49:33Z</dcterms:modified>
</cp:coreProperties>
</file>